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13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<sst xmlns="http://schemas.openxmlformats.org/spreadsheetml/2006/main" count="42" uniqueCount="21">
  <si>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Estimated</t>
  </si>
  <si>
    <t>Budget</t>
  </si>
  <si>
    <t>Expenditures</t>
  </si>
  <si>
    <t>FY 2013</t>
  </si>
  <si>
    <t>FY 2014</t>
  </si>
  <si>
    <t xml:space="preserve">Cape Elizabeth Rescue Fund </t>
  </si>
  <si>
    <t>Cape Elizabeth Sewer Fund</t>
  </si>
  <si>
    <t>Spurwink Church Fund</t>
  </si>
  <si>
    <t>Riverside Cemetery Fund</t>
  </si>
  <si>
    <t>Fort Williams Park Capital Fund</t>
  </si>
  <si>
    <t>Portland Head Light Fund</t>
  </si>
  <si>
    <t>Thomas Jordan Fund</t>
  </si>
  <si>
    <t xml:space="preserve">Infrastructure Improvement Fund </t>
  </si>
  <si>
    <t xml:space="preserve">Land Acquisition Fund </t>
  </si>
  <si>
    <t>Total Budget</t>
  </si>
  <si>
    <t xml:space="preserve">Revenues </t>
  </si>
  <si>
    <t>Revenues</t>
  </si>
  <si>
    <t>Total Revenues</t>
  </si>
  <si>
    <t>$ Change</t>
  </si>
  <si>
    <t xml:space="preserve">FY 13 to 14 </t>
  </si>
  <si>
    <t>% Change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</si>
</sst>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5">
    <font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17" applyNumberFormat="1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19" applyNumberFormat="1" applyFont="1" applyAlignment="1">
      <alignment/>
    </xf>
    <xf numFmtId="164" fontId="4" fillId="0" borderId="0" xfId="17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workbookViewId="0" topLeftCell="A1">
      <selection activeCell="A1" sqref="A1:F25"/>
    </sheetView>
  </sheetViews>
  <sheetFormatPr defaultColWidth="9.140625" defaultRowHeight="12.75"/>
  <cols>
    <col min="1" max="1" width="28.57421875" style="2" bestFit="1" customWidth="1"/>
    <col min="2" max="6" width="11.28125" style="2" bestFit="1" customWidth="1"/>
    <col min="7" max="16384" width="9.140625" style="2" customWidth="1"/>
  </cols>
  <sheetData>
    <row r="1" spans="1:6" s="1" customFormat="1" ht="18">
      <c r="A1" s="3"/>
      <c r="B1" s="4" t="s">
        <v>1</v>
      </c>
      <c r="C1" s="4" t="s">
        <v>0</v>
      </c>
      <c r="D1" s="4" t="s">
        <v>1</v>
      </c>
      <c r="E1" s="4" t="s">
        <v>18</v>
      </c>
      <c r="F1" s="4" t="s">
        <v>20</v>
      </c>
    </row>
    <row r="2" spans="1:6" s="1" customFormat="1" ht="18">
      <c r="A2" s="3" t="s">
        <v>2</v>
      </c>
      <c r="B2" s="4" t="s">
        <v>3</v>
      </c>
      <c r="C2" s="4" t="s">
        <v>3</v>
      </c>
      <c r="D2" s="4" t="s">
        <v>4</v>
      </c>
      <c r="E2" s="4" t="s">
        <v>19</v>
      </c>
      <c r="F2" s="4" t="s">
        <v>19</v>
      </c>
    </row>
    <row r="3" spans="1:6" ht="18">
      <c r="A3" s="5" t="s">
        <v>5</v>
      </c>
      <c r="B3" s="6">
        <v>263500</v>
      </c>
      <c r="C3" s="6">
        <v>263900</v>
      </c>
      <c r="D3" s="6">
        <v>267318</v>
      </c>
      <c r="E3" s="7">
        <f>SUM(D3-B3)</f>
        <v>3818</v>
      </c>
      <c r="F3" s="8">
        <f>SUM(E3/C3)</f>
        <v>0.014467601364153088</v>
      </c>
    </row>
    <row r="4" spans="1:6" ht="18">
      <c r="A4" s="5" t="s">
        <v>6</v>
      </c>
      <c r="B4" s="6">
        <v>1755300</v>
      </c>
      <c r="C4" s="6">
        <v>1760449</v>
      </c>
      <c r="D4" s="6">
        <v>1831309</v>
      </c>
      <c r="E4" s="7">
        <f aca="true" t="shared" si="0" ref="E4:E25">SUM(D4-B4)</f>
        <v>76009</v>
      </c>
      <c r="F4" s="8">
        <f aca="true" t="shared" si="1" ref="F4:F25">SUM(E4/C4)</f>
        <v>0.043175917052979094</v>
      </c>
    </row>
    <row r="5" spans="1:6" ht="18">
      <c r="A5" s="5" t="s">
        <v>7</v>
      </c>
      <c r="B5" s="6">
        <v>10847</v>
      </c>
      <c r="C5" s="6">
        <v>10847</v>
      </c>
      <c r="D5" s="6">
        <v>10847</v>
      </c>
      <c r="E5" s="7">
        <f t="shared" si="0"/>
        <v>0</v>
      </c>
      <c r="F5" s="8">
        <f t="shared" si="1"/>
        <v>0</v>
      </c>
    </row>
    <row r="6" spans="1:6" ht="18">
      <c r="A6" s="5" t="s">
        <v>8</v>
      </c>
      <c r="B6" s="6">
        <v>69357</v>
      </c>
      <c r="C6" s="6">
        <v>44213</v>
      </c>
      <c r="D6" s="6">
        <v>52640</v>
      </c>
      <c r="E6" s="7">
        <f t="shared" si="0"/>
        <v>-16717</v>
      </c>
      <c r="F6" s="8">
        <f t="shared" si="1"/>
        <v>-0.3781014633705019</v>
      </c>
    </row>
    <row r="7" spans="1:6" ht="18">
      <c r="A7" s="5" t="s">
        <v>9</v>
      </c>
      <c r="B7" s="6">
        <v>214961</v>
      </c>
      <c r="C7" s="6">
        <v>216891</v>
      </c>
      <c r="D7" s="6">
        <v>169950</v>
      </c>
      <c r="E7" s="7">
        <f t="shared" si="0"/>
        <v>-45011</v>
      </c>
      <c r="F7" s="8">
        <f t="shared" si="1"/>
        <v>-0.20752820541193504</v>
      </c>
    </row>
    <row r="8" spans="1:6" ht="18">
      <c r="A8" s="5" t="s">
        <v>10</v>
      </c>
      <c r="B8" s="6">
        <v>543695</v>
      </c>
      <c r="C8" s="6">
        <v>523000</v>
      </c>
      <c r="D8" s="6">
        <v>544061</v>
      </c>
      <c r="E8" s="7">
        <f t="shared" si="0"/>
        <v>366</v>
      </c>
      <c r="F8" s="8">
        <f t="shared" si="1"/>
        <v>0.0006998087954110899</v>
      </c>
    </row>
    <row r="9" spans="1:6" ht="18">
      <c r="A9" s="5" t="s">
        <v>11</v>
      </c>
      <c r="B9" s="6">
        <v>35535</v>
      </c>
      <c r="C9" s="6">
        <v>40000</v>
      </c>
      <c r="D9" s="6">
        <v>35535</v>
      </c>
      <c r="E9" s="7">
        <f t="shared" si="0"/>
        <v>0</v>
      </c>
      <c r="F9" s="8">
        <f t="shared" si="1"/>
        <v>0</v>
      </c>
    </row>
    <row r="10" spans="1:6" ht="18">
      <c r="A10" s="5" t="s">
        <v>12</v>
      </c>
      <c r="B10" s="6">
        <v>10355</v>
      </c>
      <c r="C10" s="6">
        <v>50000</v>
      </c>
      <c r="D10" s="6">
        <v>0</v>
      </c>
      <c r="E10" s="7">
        <f t="shared" si="0"/>
        <v>-10355</v>
      </c>
      <c r="F10" s="8"/>
    </row>
    <row r="11" spans="1:6" ht="18">
      <c r="A11" s="5" t="s">
        <v>13</v>
      </c>
      <c r="B11" s="6">
        <v>1448</v>
      </c>
      <c r="C11" s="6">
        <v>150000</v>
      </c>
      <c r="D11" s="6">
        <v>0</v>
      </c>
      <c r="E11" s="7">
        <f t="shared" si="0"/>
        <v>-1448</v>
      </c>
      <c r="F11" s="8"/>
    </row>
    <row r="12" spans="1:6" ht="18">
      <c r="A12" s="5" t="s">
        <v>14</v>
      </c>
      <c r="B12" s="9">
        <f>SUM(B3:B11)</f>
        <v>2904998</v>
      </c>
      <c r="C12" s="9">
        <f>SUM(C3:C11)</f>
        <v>3059300</v>
      </c>
      <c r="D12" s="9">
        <f>SUM(D3:D11)</f>
        <v>2911660</v>
      </c>
      <c r="E12" s="7">
        <f t="shared" si="0"/>
        <v>6662</v>
      </c>
      <c r="F12" s="8">
        <f t="shared" si="1"/>
        <v>0.0021776223319059916</v>
      </c>
    </row>
    <row r="13" spans="1:6" ht="18">
      <c r="A13" s="5"/>
      <c r="B13" s="9"/>
      <c r="C13" s="9"/>
      <c r="D13" s="9"/>
      <c r="E13" s="7"/>
      <c r="F13" s="8"/>
    </row>
    <row r="14" spans="1:6" ht="18">
      <c r="A14" s="5"/>
      <c r="B14" s="4" t="s">
        <v>3</v>
      </c>
      <c r="C14" s="4" t="s">
        <v>3</v>
      </c>
      <c r="D14" s="4" t="s">
        <v>4</v>
      </c>
      <c r="E14" s="4" t="s">
        <v>18</v>
      </c>
      <c r="F14" s="4" t="s">
        <v>20</v>
      </c>
    </row>
    <row r="15" spans="1:6" s="1" customFormat="1" ht="18">
      <c r="A15" s="3" t="s">
        <v>15</v>
      </c>
      <c r="B15" s="4" t="s">
        <v>1</v>
      </c>
      <c r="C15" s="4" t="s">
        <v>0</v>
      </c>
      <c r="D15" s="4" t="s">
        <v>16</v>
      </c>
      <c r="E15" s="4" t="s">
        <v>19</v>
      </c>
      <c r="F15" s="4" t="s">
        <v>19</v>
      </c>
    </row>
    <row r="16" spans="1:6" ht="18">
      <c r="A16" s="5" t="s">
        <v>5</v>
      </c>
      <c r="B16" s="6">
        <v>170000</v>
      </c>
      <c r="C16" s="6">
        <v>200000</v>
      </c>
      <c r="D16" s="6">
        <v>260000</v>
      </c>
      <c r="E16" s="7">
        <f t="shared" si="0"/>
        <v>90000</v>
      </c>
      <c r="F16" s="8">
        <f t="shared" si="1"/>
        <v>0.45</v>
      </c>
    </row>
    <row r="17" spans="1:6" ht="18">
      <c r="A17" s="5" t="s">
        <v>6</v>
      </c>
      <c r="B17" s="6">
        <v>1755300</v>
      </c>
      <c r="C17" s="6">
        <v>1795300</v>
      </c>
      <c r="D17" s="6">
        <v>1850300</v>
      </c>
      <c r="E17" s="7">
        <f t="shared" si="0"/>
        <v>95000</v>
      </c>
      <c r="F17" s="8">
        <f t="shared" si="1"/>
        <v>0.052915947195454796</v>
      </c>
    </row>
    <row r="18" spans="1:6" ht="18">
      <c r="A18" s="5" t="s">
        <v>7</v>
      </c>
      <c r="B18" s="6">
        <v>4700</v>
      </c>
      <c r="C18" s="6">
        <v>4700</v>
      </c>
      <c r="D18" s="6">
        <v>4700</v>
      </c>
      <c r="E18" s="7">
        <f t="shared" si="0"/>
        <v>0</v>
      </c>
      <c r="F18" s="8">
        <f t="shared" si="1"/>
        <v>0</v>
      </c>
    </row>
    <row r="19" spans="1:6" ht="18">
      <c r="A19" s="5" t="s">
        <v>8</v>
      </c>
      <c r="B19" s="6">
        <v>38000</v>
      </c>
      <c r="C19" s="6">
        <v>41700</v>
      </c>
      <c r="D19" s="6">
        <v>44500</v>
      </c>
      <c r="E19" s="7">
        <f t="shared" si="0"/>
        <v>6500</v>
      </c>
      <c r="F19" s="8">
        <f t="shared" si="1"/>
        <v>0.15587529976019185</v>
      </c>
    </row>
    <row r="20" spans="1:6" ht="18">
      <c r="A20" s="5" t="s">
        <v>9</v>
      </c>
      <c r="B20" s="6">
        <v>147695</v>
      </c>
      <c r="C20" s="6">
        <v>147695</v>
      </c>
      <c r="D20" s="6">
        <v>154000</v>
      </c>
      <c r="E20" s="7">
        <f t="shared" si="0"/>
        <v>6305</v>
      </c>
      <c r="F20" s="8">
        <f t="shared" si="1"/>
        <v>0.042689325975828564</v>
      </c>
    </row>
    <row r="21" spans="1:6" ht="18">
      <c r="A21" s="5" t="s">
        <v>10</v>
      </c>
      <c r="B21" s="6">
        <v>547200</v>
      </c>
      <c r="C21" s="6">
        <v>552200</v>
      </c>
      <c r="D21" s="6">
        <v>547200</v>
      </c>
      <c r="E21" s="7">
        <f t="shared" si="0"/>
        <v>0</v>
      </c>
      <c r="F21" s="8">
        <f t="shared" si="1"/>
        <v>0</v>
      </c>
    </row>
    <row r="22" spans="1:6" ht="18">
      <c r="A22" s="5" t="s">
        <v>11</v>
      </c>
      <c r="B22" s="6">
        <v>35535</v>
      </c>
      <c r="C22" s="6">
        <v>65000</v>
      </c>
      <c r="D22" s="6">
        <v>60000</v>
      </c>
      <c r="E22" s="7">
        <f t="shared" si="0"/>
        <v>24465</v>
      </c>
      <c r="F22" s="8">
        <f t="shared" si="1"/>
        <v>0.3763846153846154</v>
      </c>
    </row>
    <row r="23" spans="1:6" ht="18">
      <c r="A23" s="5" t="s">
        <v>12</v>
      </c>
      <c r="B23" s="6">
        <v>28180</v>
      </c>
      <c r="C23" s="6">
        <v>32000</v>
      </c>
      <c r="D23" s="6">
        <v>24000</v>
      </c>
      <c r="E23" s="7">
        <f t="shared" si="0"/>
        <v>-4180</v>
      </c>
      <c r="F23" s="8">
        <f t="shared" si="1"/>
        <v>-0.130625</v>
      </c>
    </row>
    <row r="24" spans="1:6" ht="18">
      <c r="A24" s="5" t="s">
        <v>13</v>
      </c>
      <c r="B24" s="6">
        <v>15616</v>
      </c>
      <c r="C24" s="6">
        <v>9000</v>
      </c>
      <c r="D24" s="6"/>
      <c r="E24" s="7">
        <f t="shared" si="0"/>
        <v>-15616</v>
      </c>
      <c r="F24" s="8">
        <f t="shared" si="1"/>
        <v>-1.735111111111111</v>
      </c>
    </row>
    <row r="25" spans="1:6" s="1" customFormat="1" ht="18">
      <c r="A25" s="3" t="s">
        <v>17</v>
      </c>
      <c r="B25" s="9">
        <f>SUM(B16:B24)</f>
        <v>2742226</v>
      </c>
      <c r="C25" s="9">
        <f>SUM(C16:C24)</f>
        <v>2847595</v>
      </c>
      <c r="D25" s="9">
        <f>SUM(D16:D23)</f>
        <v>2944700</v>
      </c>
      <c r="E25" s="7">
        <f t="shared" si="0"/>
        <v>202474</v>
      </c>
      <c r="F25" s="8">
        <f t="shared" si="1"/>
        <v>0.07110351015506067</v>
      </c>
    </row>
  </sheetData>
  <printOptions gridLines="1" horizontalCentered="1"/>
  <pageMargins left="0.75" right="0.75" top="1" bottom="1" header="0.5" footer="0.5"/>
  <pageSetup fitToHeight="1" fitToWidth="1" horizontalDpi="600" verticalDpi="600" orientation="landscape" scale="99" r:id="rId1"/>
  <headerFooter alignWithMargins="0">
    <oddHeader xml:space="preserve">&amp;C&amp;"Arial,Bold"&amp;12Special Funds Summary
Fiscal Year 2014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K. McGovern</dc:creator>
  <cp:keywords/>
  <dc:description/>
  <cp:lastModifiedBy>Michael K. McGovern</cp:lastModifiedBy>
  <cp:lastPrinted>2013-02-27T16:08:57Z</cp:lastPrinted>
  <dcterms:created xsi:type="dcterms:W3CDTF">2013-02-27T15:54:43Z</dcterms:created>
  <dcterms:modified xsi:type="dcterms:W3CDTF">2013-04-09T15:06:44Z</dcterms:modified>
  <cp:category/>
  <cp:version/>
  <cp:contentType/>
  <cp:contentStatus/>
</cp:coreProperties>
</file>